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ckeldin\Documents\WWCA\Website Information\"/>
    </mc:Choice>
  </mc:AlternateContent>
  <xr:revisionPtr revIDLastSave="0" documentId="8_{E1953EE7-C72C-4C89-9516-15AFEEB635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F58" i="1" l="1"/>
  <c r="D58" i="1"/>
  <c r="C58" i="1"/>
  <c r="B58" i="1"/>
  <c r="C56" i="1"/>
  <c r="D33" i="1" l="1"/>
  <c r="D32" i="1"/>
  <c r="D28" i="1"/>
  <c r="D27" i="1"/>
  <c r="D42" i="1" l="1"/>
  <c r="D41" i="1"/>
  <c r="D40" i="1"/>
  <c r="D39" i="1"/>
  <c r="D37" i="1"/>
  <c r="D38" i="1"/>
  <c r="D35" i="1"/>
  <c r="D30" i="1"/>
  <c r="D23" i="1"/>
  <c r="D22" i="1"/>
  <c r="D18" i="1"/>
  <c r="D17" i="1"/>
  <c r="D13" i="1"/>
  <c r="D12" i="1"/>
  <c r="C44" i="1"/>
  <c r="B44" i="1"/>
  <c r="D44" i="1" s="1"/>
  <c r="D7" i="1"/>
  <c r="D8" i="1"/>
  <c r="B10" i="1"/>
  <c r="C10" i="1"/>
  <c r="F10" i="1"/>
  <c r="B15" i="1"/>
  <c r="C15" i="1"/>
  <c r="F15" i="1"/>
  <c r="B20" i="1"/>
  <c r="C20" i="1"/>
  <c r="F20" i="1"/>
  <c r="B25" i="1"/>
  <c r="C25" i="1"/>
  <c r="F25" i="1"/>
  <c r="B30" i="1"/>
  <c r="C30" i="1"/>
  <c r="F30" i="1"/>
  <c r="B35" i="1"/>
  <c r="C35" i="1"/>
  <c r="F35" i="1"/>
  <c r="B56" i="1"/>
  <c r="D56" i="1"/>
  <c r="F56" i="1"/>
  <c r="D20" i="1" l="1"/>
  <c r="D10" i="1"/>
  <c r="D15" i="1"/>
  <c r="D25" i="1"/>
</calcChain>
</file>

<file path=xl/sharedStrings.xml><?xml version="1.0" encoding="utf-8"?>
<sst xmlns="http://schemas.openxmlformats.org/spreadsheetml/2006/main" count="54" uniqueCount="36">
  <si>
    <t>WHISPERING WOODS COMMUNITY ASSOCIATION, INC.</t>
  </si>
  <si>
    <t>FISCAL</t>
  </si>
  <si>
    <t>YEAR</t>
  </si>
  <si>
    <t>REVENUES</t>
  </si>
  <si>
    <t>EXPENSES</t>
  </si>
  <si>
    <t>VARIANCE</t>
  </si>
  <si>
    <t>RESERVES</t>
  </si>
  <si>
    <t>COMMENTS</t>
  </si>
  <si>
    <t>Budgeted / Projected Numbers</t>
  </si>
  <si>
    <t>Actual vs. Budget Comparison</t>
  </si>
  <si>
    <t>Actual F/Y Results</t>
  </si>
  <si>
    <t>No Transfer to/from Reserves</t>
  </si>
  <si>
    <t>MOWING</t>
  </si>
  <si>
    <t>STREET</t>
  </si>
  <si>
    <t>REPAIR</t>
  </si>
  <si>
    <t>SECURITY</t>
  </si>
  <si>
    <t>SIDEWALK</t>
  </si>
  <si>
    <t>REPLCMNT</t>
  </si>
  <si>
    <t>TOTALS:</t>
  </si>
  <si>
    <t>VS. TOTAL EXPENSE</t>
  </si>
  <si>
    <t xml:space="preserve">TOTAL OF 4 CATEGORIES </t>
  </si>
  <si>
    <t>LANDSCAPE</t>
  </si>
  <si>
    <t>6 YEAR COMPARATIVE ANALYSIS</t>
  </si>
  <si>
    <t>Actual F/Y Results. Incl. $14,800 from Reserves</t>
  </si>
  <si>
    <t>Transferred $14,800 from Reserves</t>
  </si>
  <si>
    <t>6-Year Totals &amp; Comparison Rev. vs. Exp.</t>
  </si>
  <si>
    <t>52.95% of $249,540.28 Total Expense</t>
  </si>
  <si>
    <t>50.45% of $272,751.99 Total Expense</t>
  </si>
  <si>
    <t>Actual F/Y Results. Incl $20,000 from Reserves</t>
  </si>
  <si>
    <t>Transferred $20,000 from Reserves</t>
  </si>
  <si>
    <t>51.98% of $236,255.72 Total Expense</t>
  </si>
  <si>
    <t>67.33% of $277,524.31 Total Expense</t>
  </si>
  <si>
    <t>51.67% of $179,535.85 Total Expense</t>
  </si>
  <si>
    <t>58.27% of $223,766.79 Total Expense</t>
  </si>
  <si>
    <t>55.76% of $1,439,375.06 Total Expense</t>
  </si>
  <si>
    <t xml:space="preserve">% of 4 Categories to $1,439,375.06 Total Exp.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</si>
</sst>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7" x14ac:knownFonts="1">
    <font>
      <sz val="10"/>
      <name val="Arial"/>
    </font>
    <font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8" fontId="0" fillId="0" borderId="0" xfId="0" applyNumberForma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0" fillId="0" borderId="0" xfId="0" applyNumberFormat="1"/>
    <xf numFmtId="10" fontId="0" fillId="0" borderId="0" xfId="0" applyNumberFormat="1"/>
    <xf numFmtId="10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8" fontId="0" fillId="0" borderId="3" xfId="0" applyNumberFormat="1" applyBorder="1"/>
    <xf numFmtId="0" fontId="0" fillId="0" borderId="3" xfId="0" applyBorder="1"/>
    <xf numFmtId="0" fontId="5" fillId="0" borderId="4" xfId="0" applyFont="1" applyBorder="1" applyAlignment="1">
      <alignment horizontal="center"/>
    </xf>
    <xf numFmtId="8" fontId="5" fillId="0" borderId="4" xfId="0" applyNumberFormat="1" applyFont="1" applyBorder="1"/>
    <xf numFmtId="0" fontId="5" fillId="0" borderId="4" xfId="0" applyFont="1" applyBorder="1"/>
    <xf numFmtId="164" fontId="0" fillId="0" borderId="3" xfId="0" applyNumberFormat="1" applyBorder="1"/>
    <xf numFmtId="164" fontId="5" fillId="0" borderId="4" xfId="0" applyNumberFormat="1" applyFont="1" applyBorder="1"/>
    <xf numFmtId="10" fontId="5" fillId="0" borderId="4" xfId="0" applyNumberFormat="1" applyFont="1" applyBorder="1" applyAlignment="1">
      <alignment horizontal="center"/>
    </xf>
    <xf numFmtId="0" fontId="6" fillId="0" borderId="3" xfId="0" applyFont="1" applyBorder="1"/>
    <xf numFmtId="0" fontId="0" fillId="0" borderId="5" xfId="0" applyBorder="1"/>
    <xf numFmtId="0" fontId="0" fillId="0" borderId="6" xfId="0" applyBorder="1"/>
    <xf numFmtId="4" fontId="0" fillId="0" borderId="0" xfId="0" applyNumberFormat="1"/>
    <xf numFmtId="40" fontId="0" fillId="0" borderId="0" xfId="0" applyNumberFormat="1"/>
    <xf numFmtId="10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workbookViewId="0">
      <pane ySplit="5" topLeftCell="A6" activePane="bottomLeft" state="frozen"/>
      <selection pane="bottomLeft" activeCell="A2" sqref="A2"/>
    </sheetView>
  </sheetViews>
  <sheetFormatPr defaultRowHeight="12.75" x14ac:dyDescent="0.2"/>
  <cols>
    <col min="1" max="1" width="9" customWidth="1"/>
    <col min="2" max="3" width="14" customWidth="1"/>
    <col min="4" max="4" width="11.5703125" customWidth="1"/>
    <col min="5" max="5" width="0.140625" customWidth="1"/>
    <col min="6" max="6" width="12.5703125" customWidth="1"/>
    <col min="7" max="7" width="40.85546875" customWidth="1"/>
    <col min="8" max="8" width="12.5703125" customWidth="1"/>
    <col min="9" max="9" width="11.5703125" customWidth="1"/>
    <col min="10" max="10" width="13.42578125" customWidth="1"/>
    <col min="12" max="12" width="10.140625" bestFit="1" customWidth="1"/>
    <col min="15" max="15" width="11.140625" bestFit="1" customWidth="1"/>
  </cols>
  <sheetData>
    <row r="1" spans="1:7" ht="18" x14ac:dyDescent="0.25">
      <c r="E1" s="2"/>
      <c r="F1" s="2" t="s">
        <v>0</v>
      </c>
    </row>
    <row r="2" spans="1:7" ht="18" x14ac:dyDescent="0.25">
      <c r="E2" s="2"/>
      <c r="F2" s="2" t="s">
        <v>22</v>
      </c>
    </row>
    <row r="3" spans="1:7" ht="13.5" thickBot="1" x14ac:dyDescent="0.25"/>
    <row r="4" spans="1:7" ht="15" x14ac:dyDescent="0.25">
      <c r="A4" s="4" t="s">
        <v>1</v>
      </c>
      <c r="B4" s="5"/>
      <c r="C4" s="5"/>
      <c r="D4" s="5"/>
      <c r="E4" s="5"/>
      <c r="F4" s="5"/>
      <c r="G4" s="5"/>
    </row>
    <row r="5" spans="1:7" ht="15.75" thickBot="1" x14ac:dyDescent="0.3">
      <c r="A5" s="6" t="s">
        <v>2</v>
      </c>
      <c r="B5" s="6" t="s">
        <v>3</v>
      </c>
      <c r="C5" s="6" t="s">
        <v>4</v>
      </c>
      <c r="D5" s="6" t="s">
        <v>5</v>
      </c>
      <c r="E5" s="6"/>
      <c r="F5" s="6" t="s">
        <v>6</v>
      </c>
      <c r="G5" s="6" t="s">
        <v>7</v>
      </c>
    </row>
    <row r="7" spans="1:7" x14ac:dyDescent="0.2">
      <c r="A7" s="10">
        <v>2022</v>
      </c>
      <c r="B7" s="11">
        <v>294037.12</v>
      </c>
      <c r="C7" s="11">
        <v>-223766.79</v>
      </c>
      <c r="D7" s="11">
        <f>SUM(B7:C7)</f>
        <v>70270.329999999987</v>
      </c>
      <c r="E7" s="3"/>
      <c r="F7" s="11">
        <v>112513.02</v>
      </c>
      <c r="G7" s="19" t="s">
        <v>10</v>
      </c>
    </row>
    <row r="8" spans="1:7" x14ac:dyDescent="0.2">
      <c r="A8" s="10">
        <v>2022</v>
      </c>
      <c r="B8" s="11">
        <v>305728.46999999997</v>
      </c>
      <c r="C8" s="11">
        <v>-304663</v>
      </c>
      <c r="D8" s="11">
        <f>SUM(B8:C8)</f>
        <v>1065.4699999999721</v>
      </c>
      <c r="E8" s="3">
        <v>130610.14</v>
      </c>
      <c r="F8" s="11">
        <v>112515.76</v>
      </c>
      <c r="G8" s="12" t="s">
        <v>8</v>
      </c>
    </row>
    <row r="9" spans="1:7" ht="13.5" thickBot="1" x14ac:dyDescent="0.25">
      <c r="A9" s="1"/>
      <c r="B9" s="3"/>
      <c r="C9" s="3"/>
      <c r="D9" s="3"/>
      <c r="E9" s="3"/>
      <c r="F9" s="3"/>
    </row>
    <row r="10" spans="1:7" ht="13.5" thickBot="1" x14ac:dyDescent="0.25">
      <c r="A10" s="13">
        <v>2022</v>
      </c>
      <c r="B10" s="14">
        <f>(B7-B8)</f>
        <v>-11691.349999999977</v>
      </c>
      <c r="C10" s="14">
        <f>(C7-C8)</f>
        <v>80896.209999999992</v>
      </c>
      <c r="D10" s="14">
        <f>(D7-D8)</f>
        <v>69204.860000000015</v>
      </c>
      <c r="E10" s="3"/>
      <c r="F10" s="14">
        <f>(F7-F8)</f>
        <v>-2.7399999999906868</v>
      </c>
      <c r="G10" s="15" t="s">
        <v>9</v>
      </c>
    </row>
    <row r="11" spans="1:7" x14ac:dyDescent="0.2">
      <c r="A11" s="1"/>
      <c r="B11" s="3"/>
      <c r="C11" s="3"/>
      <c r="D11" s="3"/>
      <c r="E11" s="3"/>
      <c r="F11" s="3"/>
    </row>
    <row r="12" spans="1:7" x14ac:dyDescent="0.2">
      <c r="A12" s="10">
        <v>2021</v>
      </c>
      <c r="B12" s="11">
        <v>257644.32</v>
      </c>
      <c r="C12" s="11">
        <v>-179535.85</v>
      </c>
      <c r="D12" s="11">
        <f>SUM(B12:C12)</f>
        <v>78108.47</v>
      </c>
      <c r="E12" s="3"/>
      <c r="F12" s="11">
        <v>112513.08</v>
      </c>
      <c r="G12" s="19" t="s">
        <v>28</v>
      </c>
    </row>
    <row r="13" spans="1:7" x14ac:dyDescent="0.2">
      <c r="A13" s="10">
        <v>2021</v>
      </c>
      <c r="B13" s="11">
        <v>225620.12</v>
      </c>
      <c r="C13" s="11">
        <v>-252573</v>
      </c>
      <c r="D13" s="11">
        <f>SUM(B13:C13)</f>
        <v>-26952.880000000005</v>
      </c>
      <c r="E13" s="3"/>
      <c r="F13" s="11">
        <v>132515.76</v>
      </c>
      <c r="G13" s="12" t="s">
        <v>8</v>
      </c>
    </row>
    <row r="14" spans="1:7" ht="13.5" thickBot="1" x14ac:dyDescent="0.25">
      <c r="A14" s="1"/>
      <c r="B14" s="3"/>
      <c r="C14" s="3"/>
      <c r="D14" s="3"/>
      <c r="E14" s="3"/>
      <c r="F14" s="3"/>
    </row>
    <row r="15" spans="1:7" ht="13.5" thickBot="1" x14ac:dyDescent="0.25">
      <c r="A15" s="13">
        <v>2021</v>
      </c>
      <c r="B15" s="14">
        <f>(B12-B13)</f>
        <v>32024.200000000012</v>
      </c>
      <c r="C15" s="14">
        <f>(C12-C13)</f>
        <v>73037.149999999994</v>
      </c>
      <c r="D15" s="14">
        <f>(D12-D13)</f>
        <v>105061.35</v>
      </c>
      <c r="E15" s="3"/>
      <c r="F15" s="14">
        <f>(F12-F13)</f>
        <v>-20002.680000000008</v>
      </c>
      <c r="G15" s="15" t="s">
        <v>9</v>
      </c>
    </row>
    <row r="16" spans="1:7" x14ac:dyDescent="0.2">
      <c r="A16" s="1"/>
      <c r="B16" s="3"/>
      <c r="C16" s="3"/>
      <c r="D16" s="3"/>
      <c r="E16" s="3"/>
      <c r="F16" s="3"/>
    </row>
    <row r="17" spans="1:7" x14ac:dyDescent="0.2">
      <c r="A17" s="10">
        <v>2020</v>
      </c>
      <c r="B17" s="11">
        <v>285154.55</v>
      </c>
      <c r="C17" s="11">
        <v>-277524.43</v>
      </c>
      <c r="D17" s="11">
        <f>SUM(B17:C17)</f>
        <v>7630.1199999999953</v>
      </c>
      <c r="E17" s="3"/>
      <c r="F17" s="11">
        <v>132501.76000000001</v>
      </c>
      <c r="G17" s="19" t="s">
        <v>10</v>
      </c>
    </row>
    <row r="18" spans="1:7" x14ac:dyDescent="0.2">
      <c r="A18" s="10">
        <v>2020</v>
      </c>
      <c r="B18" s="11">
        <v>299781.05</v>
      </c>
      <c r="C18" s="11">
        <v>-299160</v>
      </c>
      <c r="D18" s="11">
        <f>SUM(B18:C18)</f>
        <v>621.04999999998836</v>
      </c>
      <c r="E18" s="3"/>
      <c r="F18" s="11">
        <v>132898.82</v>
      </c>
      <c r="G18" s="12" t="s">
        <v>8</v>
      </c>
    </row>
    <row r="19" spans="1:7" ht="13.5" thickBot="1" x14ac:dyDescent="0.25">
      <c r="A19" s="1"/>
      <c r="B19" s="3"/>
      <c r="C19" s="3"/>
      <c r="D19" s="3"/>
      <c r="E19" s="3"/>
      <c r="F19" s="3"/>
    </row>
    <row r="20" spans="1:7" ht="13.5" thickBot="1" x14ac:dyDescent="0.25">
      <c r="A20" s="13">
        <v>2020</v>
      </c>
      <c r="B20" s="14">
        <f>(B17-B18)</f>
        <v>-14626.5</v>
      </c>
      <c r="C20" s="14">
        <f>(C17-C18)</f>
        <v>21635.570000000007</v>
      </c>
      <c r="D20" s="14">
        <f>(D17-D18)</f>
        <v>7009.070000000007</v>
      </c>
      <c r="E20" s="3"/>
      <c r="F20" s="14">
        <f>(F17-F18)</f>
        <v>-397.05999999999767</v>
      </c>
      <c r="G20" s="15" t="s">
        <v>9</v>
      </c>
    </row>
    <row r="21" spans="1:7" x14ac:dyDescent="0.2">
      <c r="A21" s="1"/>
      <c r="B21" s="3"/>
      <c r="C21" s="3"/>
      <c r="D21" s="3"/>
      <c r="E21" s="3"/>
      <c r="F21" s="3"/>
    </row>
    <row r="22" spans="1:7" x14ac:dyDescent="0.2">
      <c r="A22" s="10">
        <v>2019</v>
      </c>
      <c r="B22" s="11">
        <v>317896.77</v>
      </c>
      <c r="C22" s="11">
        <v>-236255.72</v>
      </c>
      <c r="D22" s="11">
        <f>SUM(B22:C22)</f>
        <v>81641.050000000017</v>
      </c>
      <c r="E22" s="3"/>
      <c r="F22" s="11">
        <v>132346.51</v>
      </c>
      <c r="G22" s="19" t="s">
        <v>10</v>
      </c>
    </row>
    <row r="23" spans="1:7" x14ac:dyDescent="0.2">
      <c r="A23" s="10">
        <v>2019</v>
      </c>
      <c r="B23" s="11">
        <v>299981.61</v>
      </c>
      <c r="C23" s="11">
        <v>-287763</v>
      </c>
      <c r="D23" s="11">
        <f>SUM(B23:C23)</f>
        <v>12218.609999999986</v>
      </c>
      <c r="E23" s="3"/>
      <c r="F23" s="11">
        <v>144923.82</v>
      </c>
      <c r="G23" s="12" t="s">
        <v>8</v>
      </c>
    </row>
    <row r="24" spans="1:7" ht="13.5" thickBot="1" x14ac:dyDescent="0.25">
      <c r="A24" s="1"/>
      <c r="B24" s="3"/>
      <c r="C24" s="3"/>
      <c r="D24" s="3"/>
      <c r="E24" s="3"/>
      <c r="F24" s="3"/>
    </row>
    <row r="25" spans="1:7" ht="13.5" thickBot="1" x14ac:dyDescent="0.25">
      <c r="A25" s="13">
        <v>2019</v>
      </c>
      <c r="B25" s="14">
        <f>(B22-B23)</f>
        <v>17915.160000000033</v>
      </c>
      <c r="C25" s="14">
        <f>(C22-C23)</f>
        <v>51507.28</v>
      </c>
      <c r="D25" s="14">
        <f>(D22-D23)</f>
        <v>69422.440000000031</v>
      </c>
      <c r="E25" s="3"/>
      <c r="F25" s="14">
        <f>(F22-F23)</f>
        <v>-12577.309999999998</v>
      </c>
      <c r="G25" s="15" t="s">
        <v>9</v>
      </c>
    </row>
    <row r="26" spans="1:7" x14ac:dyDescent="0.2">
      <c r="A26" s="1"/>
      <c r="B26" s="3"/>
      <c r="C26" s="3"/>
      <c r="D26" s="3"/>
      <c r="E26" s="3"/>
      <c r="F26" s="3"/>
    </row>
    <row r="27" spans="1:7" x14ac:dyDescent="0.2">
      <c r="A27" s="10">
        <v>2018</v>
      </c>
      <c r="B27" s="11">
        <v>355143.6</v>
      </c>
      <c r="C27" s="11">
        <v>-272751.99</v>
      </c>
      <c r="D27" s="11">
        <f>SUM(B27:C27)</f>
        <v>82391.609999999986</v>
      </c>
      <c r="E27" s="3"/>
      <c r="F27" s="11">
        <v>131598.82</v>
      </c>
      <c r="G27" s="19" t="s">
        <v>10</v>
      </c>
    </row>
    <row r="28" spans="1:7" x14ac:dyDescent="0.2">
      <c r="A28" s="10">
        <v>2018</v>
      </c>
      <c r="B28" s="11">
        <v>333969</v>
      </c>
      <c r="C28" s="11">
        <v>-333963</v>
      </c>
      <c r="D28" s="11">
        <f>SUM(B28:C28)</f>
        <v>6</v>
      </c>
      <c r="E28" s="3"/>
      <c r="F28" s="11">
        <v>131595.26999999999</v>
      </c>
      <c r="G28" s="12" t="s">
        <v>8</v>
      </c>
    </row>
    <row r="29" spans="1:7" ht="13.5" thickBot="1" x14ac:dyDescent="0.25">
      <c r="A29" s="1"/>
      <c r="B29" s="3"/>
      <c r="C29" s="3"/>
      <c r="D29" s="3"/>
      <c r="E29" s="3"/>
      <c r="F29" s="3"/>
    </row>
    <row r="30" spans="1:7" ht="13.5" thickBot="1" x14ac:dyDescent="0.25">
      <c r="A30" s="13">
        <v>2018</v>
      </c>
      <c r="B30" s="14">
        <f>(B27-B28)</f>
        <v>21174.599999999977</v>
      </c>
      <c r="C30" s="14">
        <f>(C27-C28)</f>
        <v>61211.010000000009</v>
      </c>
      <c r="D30" s="14">
        <f>(D27-D28)</f>
        <v>82385.609999999986</v>
      </c>
      <c r="E30" s="3"/>
      <c r="F30" s="14">
        <f>(F27-F28)</f>
        <v>3.5500000000174623</v>
      </c>
      <c r="G30" s="15" t="s">
        <v>9</v>
      </c>
    </row>
    <row r="31" spans="1:7" x14ac:dyDescent="0.2">
      <c r="A31" s="1"/>
      <c r="B31" s="3"/>
      <c r="C31" s="3"/>
      <c r="D31" s="3"/>
      <c r="E31" s="3"/>
      <c r="F31" s="3"/>
    </row>
    <row r="32" spans="1:7" x14ac:dyDescent="0.2">
      <c r="A32" s="10">
        <v>2017</v>
      </c>
      <c r="B32" s="11">
        <v>365419.28</v>
      </c>
      <c r="C32" s="11">
        <v>-249540.28</v>
      </c>
      <c r="D32" s="11">
        <f>SUM(B32:C32)</f>
        <v>115879.00000000003</v>
      </c>
      <c r="E32" s="3"/>
      <c r="F32" s="11">
        <v>131270.26999999999</v>
      </c>
      <c r="G32" s="12" t="s">
        <v>23</v>
      </c>
    </row>
    <row r="33" spans="1:14" x14ac:dyDescent="0.2">
      <c r="A33" s="10">
        <v>2017</v>
      </c>
      <c r="B33" s="11">
        <v>335012.26</v>
      </c>
      <c r="C33" s="11">
        <v>-334760</v>
      </c>
      <c r="D33" s="11">
        <f>SUM(B33:C33)</f>
        <v>252.26000000000931</v>
      </c>
      <c r="E33" s="3"/>
      <c r="F33" s="11">
        <v>131317.53</v>
      </c>
      <c r="G33" s="12" t="s">
        <v>8</v>
      </c>
    </row>
    <row r="34" spans="1:14" ht="13.5" thickBot="1" x14ac:dyDescent="0.25">
      <c r="A34" s="1"/>
      <c r="B34" s="3"/>
      <c r="C34" s="3"/>
      <c r="D34" s="3"/>
      <c r="E34" s="3"/>
      <c r="F34" s="3"/>
    </row>
    <row r="35" spans="1:14" ht="13.5" thickBot="1" x14ac:dyDescent="0.25">
      <c r="A35" s="13">
        <v>2017</v>
      </c>
      <c r="B35" s="14">
        <f>(B32-B33)</f>
        <v>30407.020000000019</v>
      </c>
      <c r="C35" s="14">
        <f>(C32-C33)</f>
        <v>85219.72</v>
      </c>
      <c r="D35" s="14">
        <f>(D32-D33)</f>
        <v>115626.74000000002</v>
      </c>
      <c r="E35" s="3"/>
      <c r="F35" s="14">
        <f>(F32-F33)</f>
        <v>-47.260000000009313</v>
      </c>
      <c r="G35" s="15" t="s">
        <v>9</v>
      </c>
    </row>
    <row r="36" spans="1:14" x14ac:dyDescent="0.2">
      <c r="A36" s="1"/>
      <c r="B36" s="3"/>
      <c r="C36" s="3"/>
      <c r="D36" s="3"/>
      <c r="E36" s="3"/>
      <c r="F36" s="3"/>
    </row>
    <row r="37" spans="1:14" x14ac:dyDescent="0.2">
      <c r="A37" s="10">
        <v>2022</v>
      </c>
      <c r="B37" s="11">
        <v>294037.12</v>
      </c>
      <c r="C37" s="11">
        <v>-223766.79</v>
      </c>
      <c r="D37" s="11">
        <f t="shared" ref="D37:D42" si="0">SUM(B37:C37)</f>
        <v>70270.329999999987</v>
      </c>
      <c r="E37" s="3"/>
      <c r="F37" s="11">
        <v>112513.02</v>
      </c>
      <c r="G37" s="19" t="s">
        <v>11</v>
      </c>
    </row>
    <row r="38" spans="1:14" x14ac:dyDescent="0.2">
      <c r="A38" s="10">
        <v>2021</v>
      </c>
      <c r="B38" s="11">
        <v>257644.32</v>
      </c>
      <c r="C38" s="11">
        <v>-179535.85</v>
      </c>
      <c r="D38" s="11">
        <f t="shared" si="0"/>
        <v>78108.47</v>
      </c>
      <c r="E38" s="3"/>
      <c r="F38" s="11">
        <v>112513.08</v>
      </c>
      <c r="G38" s="19" t="s">
        <v>29</v>
      </c>
    </row>
    <row r="39" spans="1:14" x14ac:dyDescent="0.2">
      <c r="A39" s="10">
        <v>2020</v>
      </c>
      <c r="B39" s="11">
        <v>285154.55</v>
      </c>
      <c r="C39" s="11">
        <v>-277524.43</v>
      </c>
      <c r="D39" s="11">
        <f t="shared" si="0"/>
        <v>7630.1199999999953</v>
      </c>
      <c r="E39" s="3"/>
      <c r="F39" s="11">
        <v>132501.76000000001</v>
      </c>
      <c r="G39" s="19" t="s">
        <v>11</v>
      </c>
    </row>
    <row r="40" spans="1:14" x14ac:dyDescent="0.2">
      <c r="A40" s="10">
        <v>2019</v>
      </c>
      <c r="B40" s="11">
        <v>317896.77</v>
      </c>
      <c r="C40" s="11">
        <v>-236255.72</v>
      </c>
      <c r="D40" s="11">
        <f t="shared" si="0"/>
        <v>81641.050000000017</v>
      </c>
      <c r="E40" s="3"/>
      <c r="F40" s="11">
        <v>132346.51</v>
      </c>
      <c r="G40" s="12" t="s">
        <v>11</v>
      </c>
    </row>
    <row r="41" spans="1:14" x14ac:dyDescent="0.2">
      <c r="A41" s="10">
        <v>2018</v>
      </c>
      <c r="B41" s="11">
        <v>355143.6</v>
      </c>
      <c r="C41" s="11">
        <v>-272751.99</v>
      </c>
      <c r="D41" s="11">
        <f t="shared" si="0"/>
        <v>82391.609999999986</v>
      </c>
      <c r="E41" s="3"/>
      <c r="F41" s="11">
        <v>131598.82</v>
      </c>
      <c r="G41" s="12" t="s">
        <v>11</v>
      </c>
    </row>
    <row r="42" spans="1:14" x14ac:dyDescent="0.2">
      <c r="A42" s="10">
        <v>2017</v>
      </c>
      <c r="B42" s="11">
        <v>365419.28</v>
      </c>
      <c r="C42" s="11">
        <v>-249540.28</v>
      </c>
      <c r="D42" s="11">
        <f t="shared" si="0"/>
        <v>115879.00000000003</v>
      </c>
      <c r="E42" s="3"/>
      <c r="F42" s="11">
        <v>131270.26999999999</v>
      </c>
      <c r="G42" s="12" t="s">
        <v>24</v>
      </c>
    </row>
    <row r="43" spans="1:14" ht="13.5" thickBot="1" x14ac:dyDescent="0.25">
      <c r="L43" s="22"/>
    </row>
    <row r="44" spans="1:14" ht="13.5" thickBot="1" x14ac:dyDescent="0.25">
      <c r="B44" s="14">
        <f>SUM(B37:B42)</f>
        <v>1875295.64</v>
      </c>
      <c r="C44" s="14">
        <f>SUM(C37:C42)</f>
        <v>-1439375.06</v>
      </c>
      <c r="D44" s="14">
        <f>SUM(B44:C44)</f>
        <v>435920.57999999984</v>
      </c>
      <c r="E44" s="20"/>
      <c r="F44" s="21"/>
      <c r="G44" s="15" t="s">
        <v>25</v>
      </c>
      <c r="L44" s="22"/>
    </row>
    <row r="45" spans="1:14" ht="13.5" thickBot="1" x14ac:dyDescent="0.25">
      <c r="C45" s="3"/>
      <c r="L45" s="22"/>
    </row>
    <row r="46" spans="1:14" ht="15" x14ac:dyDescent="0.25">
      <c r="A46" s="4" t="s">
        <v>1</v>
      </c>
      <c r="B46" s="4" t="s">
        <v>12</v>
      </c>
      <c r="C46" s="4" t="s">
        <v>13</v>
      </c>
      <c r="D46" s="4"/>
      <c r="F46" s="4" t="s">
        <v>16</v>
      </c>
      <c r="G46" s="4" t="s">
        <v>20</v>
      </c>
      <c r="L46" s="22"/>
      <c r="N46" s="8"/>
    </row>
    <row r="47" spans="1:14" ht="15.75" thickBot="1" x14ac:dyDescent="0.3">
      <c r="A47" s="6" t="s">
        <v>2</v>
      </c>
      <c r="B47" s="6" t="s">
        <v>21</v>
      </c>
      <c r="C47" s="6" t="s">
        <v>14</v>
      </c>
      <c r="D47" s="6" t="s">
        <v>15</v>
      </c>
      <c r="F47" s="6" t="s">
        <v>17</v>
      </c>
      <c r="G47" s="6" t="s">
        <v>19</v>
      </c>
      <c r="L47" s="22"/>
    </row>
    <row r="48" spans="1:14" x14ac:dyDescent="0.2">
      <c r="L48" s="22"/>
    </row>
    <row r="49" spans="1:17" x14ac:dyDescent="0.2">
      <c r="A49" s="10">
        <v>2022</v>
      </c>
      <c r="B49" s="16">
        <v>72295.73</v>
      </c>
      <c r="C49" s="16">
        <v>30395</v>
      </c>
      <c r="D49" s="16">
        <v>27699</v>
      </c>
      <c r="E49" s="7"/>
      <c r="F49" s="16">
        <v>0</v>
      </c>
      <c r="G49" s="19" t="s">
        <v>33</v>
      </c>
      <c r="H49" s="8"/>
      <c r="I49" s="23"/>
      <c r="K49" s="8"/>
      <c r="L49" s="8"/>
      <c r="O49" s="7"/>
      <c r="Q49" s="8"/>
    </row>
    <row r="50" spans="1:17" x14ac:dyDescent="0.2">
      <c r="A50" s="10">
        <v>2021</v>
      </c>
      <c r="B50" s="16">
        <v>68745</v>
      </c>
      <c r="C50" s="16">
        <v>0</v>
      </c>
      <c r="D50" s="16">
        <v>24024</v>
      </c>
      <c r="E50" s="7">
        <v>0</v>
      </c>
      <c r="F50" s="16">
        <v>0</v>
      </c>
      <c r="G50" s="19" t="s">
        <v>32</v>
      </c>
      <c r="H50" s="8"/>
      <c r="I50" s="23"/>
      <c r="J50" s="3"/>
      <c r="L50" s="8"/>
      <c r="O50" s="7"/>
      <c r="Q50" s="8"/>
    </row>
    <row r="51" spans="1:17" x14ac:dyDescent="0.2">
      <c r="A51" s="10">
        <v>2020</v>
      </c>
      <c r="B51" s="16">
        <v>70056.5</v>
      </c>
      <c r="C51" s="16">
        <v>64403.67</v>
      </c>
      <c r="D51" s="16">
        <v>35952</v>
      </c>
      <c r="E51" s="7"/>
      <c r="F51" s="16">
        <v>16438</v>
      </c>
      <c r="G51" s="19" t="s">
        <v>31</v>
      </c>
      <c r="H51" s="8"/>
      <c r="I51" s="23"/>
      <c r="J51" s="3"/>
      <c r="L51" s="8"/>
      <c r="O51" s="7"/>
      <c r="Q51" s="8"/>
    </row>
    <row r="52" spans="1:17" x14ac:dyDescent="0.2">
      <c r="A52" s="10">
        <v>2019</v>
      </c>
      <c r="B52" s="16">
        <v>38501.5</v>
      </c>
      <c r="C52" s="16">
        <v>41948.5</v>
      </c>
      <c r="D52" s="16">
        <v>38094</v>
      </c>
      <c r="E52" s="7"/>
      <c r="F52" s="16">
        <v>4250</v>
      </c>
      <c r="G52" s="19" t="s">
        <v>30</v>
      </c>
      <c r="H52" s="8"/>
      <c r="I52" s="23"/>
      <c r="J52" s="3"/>
      <c r="L52" s="24"/>
    </row>
    <row r="53" spans="1:17" x14ac:dyDescent="0.2">
      <c r="A53" s="10">
        <v>2018</v>
      </c>
      <c r="B53" s="16">
        <v>95671.49</v>
      </c>
      <c r="C53" s="16">
        <v>9693.11</v>
      </c>
      <c r="D53" s="16">
        <v>32242</v>
      </c>
      <c r="E53" s="7"/>
      <c r="F53" s="16">
        <v>0</v>
      </c>
      <c r="G53" s="19" t="s">
        <v>27</v>
      </c>
      <c r="H53" s="8"/>
      <c r="I53" s="23"/>
      <c r="J53" s="3"/>
      <c r="L53" s="8"/>
    </row>
    <row r="54" spans="1:17" x14ac:dyDescent="0.2">
      <c r="A54" s="10">
        <v>2017</v>
      </c>
      <c r="B54" s="16">
        <v>77712.81</v>
      </c>
      <c r="C54" s="16">
        <v>22355</v>
      </c>
      <c r="D54" s="16">
        <v>26355</v>
      </c>
      <c r="E54" s="7"/>
      <c r="F54" s="16">
        <v>5707.5</v>
      </c>
      <c r="G54" s="19" t="s">
        <v>26</v>
      </c>
      <c r="H54" s="8"/>
      <c r="I54" s="23"/>
      <c r="J54" s="3"/>
      <c r="L54" s="8"/>
    </row>
    <row r="55" spans="1:17" ht="13.5" thickBot="1" x14ac:dyDescent="0.25">
      <c r="B55" s="7"/>
      <c r="C55" s="7"/>
      <c r="D55" s="7"/>
      <c r="E55" s="7"/>
      <c r="F55" s="7"/>
      <c r="H55" s="8"/>
      <c r="I55" s="23"/>
      <c r="J55" s="3"/>
    </row>
    <row r="56" spans="1:17" ht="13.5" thickBot="1" x14ac:dyDescent="0.25">
      <c r="A56" s="15" t="s">
        <v>18</v>
      </c>
      <c r="B56" s="17">
        <f>SUM(B49:B54)</f>
        <v>422983.02999999997</v>
      </c>
      <c r="C56" s="17">
        <f>SUM(C49:C54)</f>
        <v>168795.27999999997</v>
      </c>
      <c r="D56" s="17">
        <f>SUM(D49:D54)</f>
        <v>184366</v>
      </c>
      <c r="E56" s="7"/>
      <c r="F56" s="17">
        <f>SUM(F49:F54)</f>
        <v>26395.5</v>
      </c>
      <c r="G56" s="15" t="s">
        <v>34</v>
      </c>
      <c r="H56" s="8"/>
      <c r="I56" s="7"/>
      <c r="J56" s="3"/>
      <c r="K56" s="8"/>
      <c r="L56" s="8"/>
      <c r="O56" s="7"/>
      <c r="Q56" s="8"/>
    </row>
    <row r="57" spans="1:17" ht="13.5" thickBot="1" x14ac:dyDescent="0.25">
      <c r="B57" s="7"/>
      <c r="C57" s="7"/>
      <c r="D57" s="7"/>
      <c r="E57" s="7"/>
      <c r="F57" s="7"/>
    </row>
    <row r="58" spans="1:17" ht="13.5" thickBot="1" x14ac:dyDescent="0.25">
      <c r="B58" s="18">
        <f>(B56/1439375.06)</f>
        <v>0.29386574893134521</v>
      </c>
      <c r="C58" s="18">
        <f>(C56/1439375.06)</f>
        <v>0.11726983792535628</v>
      </c>
      <c r="D58" s="18">
        <f>(D56/1439375.06)</f>
        <v>0.12808753265462303</v>
      </c>
      <c r="E58" s="9"/>
      <c r="F58" s="18">
        <f>(F56/1439375.06)</f>
        <v>1.8338166843046452E-2</v>
      </c>
      <c r="G58" s="15" t="s">
        <v>35</v>
      </c>
      <c r="K58" s="8"/>
    </row>
    <row r="59" spans="1:17" x14ac:dyDescent="0.2">
      <c r="B59" s="7"/>
      <c r="C59" s="7"/>
      <c r="D59" s="7"/>
      <c r="E59" s="7"/>
      <c r="F59" s="7"/>
    </row>
    <row r="60" spans="1:17" x14ac:dyDescent="0.2">
      <c r="B60" s="7"/>
      <c r="C60" s="7"/>
      <c r="D60" s="7"/>
      <c r="E60" s="7"/>
      <c r="F60" s="7"/>
    </row>
    <row r="61" spans="1:17" x14ac:dyDescent="0.2">
      <c r="B61" s="7"/>
      <c r="C61" s="7"/>
      <c r="D61" s="7"/>
      <c r="E61" s="7"/>
      <c r="F61" s="7"/>
    </row>
  </sheetData>
  <phoneticPr fontId="2" type="noConversion"/>
  <pageMargins left="0" right="0" top="0.15" bottom="0.15" header="0.15" footer="0.1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McKeldin</dc:creator>
  <cp:lastModifiedBy>rmckeldin</cp:lastModifiedBy>
  <cp:lastPrinted>2018-02-23T01:53:13Z</cp:lastPrinted>
  <dcterms:created xsi:type="dcterms:W3CDTF">2011-01-03T23:50:25Z</dcterms:created>
  <dcterms:modified xsi:type="dcterms:W3CDTF">2023-02-10T04:13:19Z</dcterms:modified>
</cp:coreProperties>
</file>